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0" i="1" l="1"/>
  <c r="C31" i="1" l="1"/>
  <c r="C22" i="1"/>
  <c r="C21" i="1"/>
  <c r="C28" i="1" s="1"/>
  <c r="C25" i="1" l="1"/>
  <c r="C39" i="1"/>
  <c r="C41" i="1" s="1"/>
  <c r="C30" i="1"/>
  <c r="C29" i="1"/>
  <c r="C40" i="1" l="1"/>
  <c r="C48" i="1"/>
  <c r="E38" i="1"/>
  <c r="C47" i="1"/>
  <c r="E37" i="1"/>
  <c r="C20" i="1"/>
  <c r="C19" i="1"/>
  <c r="C27" i="1" s="1"/>
  <c r="C18" i="1"/>
  <c r="C17" i="1"/>
  <c r="C16" i="1"/>
  <c r="C49" i="1" l="1"/>
  <c r="C26" i="1"/>
  <c r="C24" i="1"/>
  <c r="C23" i="1"/>
  <c r="C33" i="1" l="1"/>
  <c r="C35" i="1" s="1"/>
  <c r="C36" i="1"/>
  <c r="C38" i="1" s="1"/>
  <c r="C46" i="1" s="1"/>
  <c r="C34" i="1"/>
  <c r="C37" i="1" l="1"/>
  <c r="C45" i="1" s="1"/>
  <c r="C44" i="1"/>
  <c r="C43" i="1"/>
</calcChain>
</file>

<file path=xl/sharedStrings.xml><?xml version="1.0" encoding="utf-8"?>
<sst xmlns="http://schemas.openxmlformats.org/spreadsheetml/2006/main" count="61" uniqueCount="53">
  <si>
    <t>Q1</t>
  </si>
  <si>
    <t>Q2</t>
  </si>
  <si>
    <r>
      <t>Magnitude (</t>
    </r>
    <r>
      <rPr>
        <sz val="11"/>
        <color theme="1"/>
        <rFont val="Calibri"/>
        <family val="2"/>
      </rPr>
      <t>μC)</t>
    </r>
  </si>
  <si>
    <t>DATA OF PROBLEM</t>
  </si>
  <si>
    <t>Distance from Q1 to P</t>
  </si>
  <si>
    <t>Distance from Q2 to P</t>
  </si>
  <si>
    <t>X (m)</t>
  </si>
  <si>
    <t>Y (m)</t>
  </si>
  <si>
    <t>k</t>
  </si>
  <si>
    <t>Angulo 1P con X</t>
  </si>
  <si>
    <t>Angulo 2P con X</t>
  </si>
  <si>
    <t>XP-X1</t>
  </si>
  <si>
    <t>YP-Y1</t>
  </si>
  <si>
    <t>XP-X2</t>
  </si>
  <si>
    <t>YP-Y2</t>
  </si>
  <si>
    <t>P</t>
  </si>
  <si>
    <t>P is the point where electric field must be computed</t>
  </si>
  <si>
    <t>E1P</t>
  </si>
  <si>
    <t>E1PX</t>
  </si>
  <si>
    <t>E1PY</t>
  </si>
  <si>
    <t>E2P</t>
  </si>
  <si>
    <t>E2PX</t>
  </si>
  <si>
    <t>E2PY</t>
  </si>
  <si>
    <t>Q2 (C)</t>
  </si>
  <si>
    <t>Q1 (C)</t>
  </si>
  <si>
    <t>Magnitudes of E are given in KN/C</t>
  </si>
  <si>
    <t>Ending of E (only for drawing)</t>
  </si>
  <si>
    <t>E1</t>
  </si>
  <si>
    <t>X</t>
  </si>
  <si>
    <t>Y</t>
  </si>
  <si>
    <t>PX</t>
  </si>
  <si>
    <t>PY</t>
  </si>
  <si>
    <t>E2</t>
  </si>
  <si>
    <t>EP</t>
  </si>
  <si>
    <t>EPX</t>
  </si>
  <si>
    <t>EPY</t>
  </si>
  <si>
    <t>resulting EP</t>
  </si>
  <si>
    <t>Computations and results</t>
  </si>
  <si>
    <t>Spreadsheet to draw the electric field created by two point charges</t>
  </si>
  <si>
    <t>You can only modify those cells of DATA PROBLEM. Any other cell souldn't be changed</t>
  </si>
  <si>
    <t>By Jorge Más</t>
  </si>
  <si>
    <t>You can change the magnitude of point charges, Q1, Q2 and Q3, the points where they are applied, and the point P where the electric field must be computed</t>
  </si>
  <si>
    <t xml:space="preserve">Electric fields due to Q1, Q2, Q3  and the resulting electric field EP are drawn </t>
  </si>
  <si>
    <t>Q3</t>
  </si>
  <si>
    <t>XP-X3</t>
  </si>
  <si>
    <t>YP-Y3</t>
  </si>
  <si>
    <t>Distance from Q3 to P</t>
  </si>
  <si>
    <t>Angulo 3P con X</t>
  </si>
  <si>
    <t>Q3 (C)</t>
  </si>
  <si>
    <t>E3P</t>
  </si>
  <si>
    <t>E3PX</t>
  </si>
  <si>
    <t>E3PY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</si>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</sst>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0" xfId="0" applyProtection="1"/>
    <xf numFmtId="0" fontId="0" fillId="0" borderId="12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0" fillId="0" borderId="19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0" xfId="0" applyFill="1" applyBorder="1" applyProtection="1"/>
    <xf numFmtId="0" fontId="0" fillId="0" borderId="16" xfId="0" applyFill="1" applyBorder="1" applyProtection="1"/>
    <xf numFmtId="0" fontId="0" fillId="0" borderId="28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Q1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70C0"/>
              </a:solidFill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Hoja1!$C$9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Hoja1!$D$9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Hoja1!$A$10</c:f>
              <c:strCache>
                <c:ptCount val="1"/>
                <c:pt idx="0">
                  <c:v>Q2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Hoja1!$C$10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Hoja1!$D$10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Hoja1!$A$12</c:f>
              <c:strCache>
                <c:ptCount val="1"/>
                <c:pt idx="0">
                  <c:v>P</c:v>
                </c:pt>
              </c:strCache>
            </c:strRef>
          </c:tx>
          <c:spPr>
            <a:ln w="12700">
              <a:noFill/>
            </a:ln>
          </c:spPr>
          <c:marker>
            <c:symbol val="circle"/>
            <c:size val="4"/>
            <c:spPr>
              <a:noFill/>
              <a:ln w="19050"/>
            </c:spPr>
          </c:marke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Hoja1!$C$12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Hoja1!$D$12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Hoja1!$A$43</c:f>
              <c:strCache>
                <c:ptCount val="1"/>
                <c:pt idx="0">
                  <c:v>E1</c:v>
                </c:pt>
              </c:strCache>
            </c:strRef>
          </c:tx>
          <c:spPr>
            <a:ln w="19050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(Hoja1!$C$12,Hoja1!$C$43)</c:f>
              <c:numCache>
                <c:formatCode>General</c:formatCode>
                <c:ptCount val="2"/>
                <c:pt idx="0">
                  <c:v>3</c:v>
                </c:pt>
                <c:pt idx="1">
                  <c:v>4.5909902576697315</c:v>
                </c:pt>
              </c:numCache>
            </c:numRef>
          </c:xVal>
          <c:yVal>
            <c:numRef>
              <c:f>(Hoja1!$D$12,Hoja1!$C$44)</c:f>
              <c:numCache>
                <c:formatCode>General</c:formatCode>
                <c:ptCount val="2"/>
                <c:pt idx="0">
                  <c:v>3</c:v>
                </c:pt>
                <c:pt idx="1">
                  <c:v>4.5909902576697315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Hoja1!$A$45</c:f>
              <c:strCache>
                <c:ptCount val="1"/>
                <c:pt idx="0">
                  <c:v>E2</c:v>
                </c:pt>
              </c:strCache>
            </c:strRef>
          </c:tx>
          <c:spPr>
            <a:ln w="19050">
              <a:solidFill>
                <a:srgbClr val="C0000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3.5318550983013869E-2"/>
                  <c:y val="-3.132564243423060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(Hoja1!$C$12,Hoja1!$C$45)</c:f>
              <c:numCache>
                <c:formatCode>General</c:formatCode>
                <c:ptCount val="2"/>
                <c:pt idx="0">
                  <c:v>3</c:v>
                </c:pt>
                <c:pt idx="1">
                  <c:v>1.4090097423302688</c:v>
                </c:pt>
              </c:numCache>
            </c:numRef>
          </c:xVal>
          <c:yVal>
            <c:numRef>
              <c:f>(Hoja1!$D$12,Hoja1!$C$46)</c:f>
              <c:numCache>
                <c:formatCode>General</c:formatCode>
                <c:ptCount val="2"/>
                <c:pt idx="0">
                  <c:v>3</c:v>
                </c:pt>
                <c:pt idx="1">
                  <c:v>4.5909902576697323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Hoja1!$A$47</c:f>
              <c:strCache>
                <c:ptCount val="1"/>
                <c:pt idx="0">
                  <c:v>E3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</c:dLbl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(Hoja1!$C$12,Hoja1!$C$47)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(Hoja1!$D$12,Hoja1!$C$48)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Hoja1!$A$11</c:f>
              <c:strCache>
                <c:ptCount val="1"/>
                <c:pt idx="0">
                  <c:v>Q3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669900"/>
              </a:solidFill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Hoja1!$C$11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Hoja1!$D$11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Hoja1!$A$49</c:f>
              <c:strCache>
                <c:ptCount val="1"/>
                <c:pt idx="0">
                  <c:v>EP</c:v>
                </c:pt>
              </c:strCache>
            </c:strRef>
          </c:tx>
          <c:spPr>
            <a:ln w="34925">
              <a:solidFill>
                <a:srgbClr val="00B05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(Hoja1!$C$12,Hoja1!$C$49)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(Hoja1!$D$12,Hoja1!$C$50)</c:f>
              <c:numCache>
                <c:formatCode>General</c:formatCode>
                <c:ptCount val="2"/>
                <c:pt idx="0">
                  <c:v>3</c:v>
                </c:pt>
                <c:pt idx="1">
                  <c:v>6.1819805153394629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80512"/>
        <c:axId val="181881088"/>
      </c:scatterChart>
      <c:valAx>
        <c:axId val="18188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Position</a:t>
                </a:r>
                <a:r>
                  <a:rPr lang="es-ES" baseline="0"/>
                  <a:t> (m) or E (KN/C)</a:t>
                </a:r>
                <a:endParaRPr lang="es-E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881088"/>
        <c:crosses val="autoZero"/>
        <c:crossBetween val="midCat"/>
      </c:valAx>
      <c:valAx>
        <c:axId val="181881088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Position (m) or E (KN/C)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880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95250</xdr:rowOff>
    </xdr:from>
    <xdr:to>
      <xdr:col>11</xdr:col>
      <xdr:colOff>617220</xdr:colOff>
      <xdr:row>26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M22" sqref="M22"/>
    </sheetView>
  </sheetViews>
  <sheetFormatPr baseColWidth="10" defaultRowHeight="15" x14ac:dyDescent="0.25"/>
  <cols>
    <col min="2" max="2" width="14" customWidth="1"/>
    <col min="3" max="3" width="12" bestFit="1" customWidth="1"/>
  </cols>
  <sheetData>
    <row r="1" spans="1:5" ht="14.45" x14ac:dyDescent="0.3">
      <c r="A1" t="s">
        <v>38</v>
      </c>
    </row>
    <row r="2" spans="1:5" ht="14.45" x14ac:dyDescent="0.3">
      <c r="A2" t="s">
        <v>39</v>
      </c>
    </row>
    <row r="3" spans="1:5" ht="14.45" x14ac:dyDescent="0.3">
      <c r="A3" t="s">
        <v>41</v>
      </c>
    </row>
    <row r="4" spans="1:5" ht="14.45" x14ac:dyDescent="0.3">
      <c r="A4" t="s">
        <v>42</v>
      </c>
    </row>
    <row r="7" spans="1:5" thickBot="1" x14ac:dyDescent="0.35">
      <c r="A7" t="s">
        <v>3</v>
      </c>
    </row>
    <row r="8" spans="1:5" x14ac:dyDescent="0.25">
      <c r="A8" s="1"/>
      <c r="B8" s="2" t="s">
        <v>2</v>
      </c>
      <c r="C8" s="3" t="s">
        <v>6</v>
      </c>
      <c r="D8" s="4" t="s">
        <v>7</v>
      </c>
    </row>
    <row r="9" spans="1:5" x14ac:dyDescent="0.25">
      <c r="A9" s="5" t="s">
        <v>0</v>
      </c>
      <c r="B9" s="6">
        <v>2</v>
      </c>
      <c r="C9" s="6">
        <v>1</v>
      </c>
      <c r="D9" s="7">
        <v>1</v>
      </c>
    </row>
    <row r="10" spans="1:5" x14ac:dyDescent="0.25">
      <c r="A10" s="5" t="s">
        <v>1</v>
      </c>
      <c r="B10" s="6">
        <v>-2</v>
      </c>
      <c r="C10" s="6">
        <v>1</v>
      </c>
      <c r="D10" s="7">
        <v>5</v>
      </c>
    </row>
    <row r="11" spans="1:5" ht="15.75" thickBot="1" x14ac:dyDescent="0.3">
      <c r="A11" s="8" t="s">
        <v>43</v>
      </c>
      <c r="B11" s="9">
        <v>0</v>
      </c>
      <c r="C11" s="9">
        <v>1</v>
      </c>
      <c r="D11" s="10">
        <v>2</v>
      </c>
    </row>
    <row r="12" spans="1:5" ht="15.75" thickBot="1" x14ac:dyDescent="0.3">
      <c r="A12" s="33" t="s">
        <v>15</v>
      </c>
      <c r="B12" s="11"/>
      <c r="C12" s="11">
        <v>3</v>
      </c>
      <c r="D12" s="12">
        <v>3</v>
      </c>
    </row>
    <row r="13" spans="1:5" ht="14.45" x14ac:dyDescent="0.3">
      <c r="A13" s="13" t="s">
        <v>16</v>
      </c>
    </row>
    <row r="15" spans="1:5" thickBot="1" x14ac:dyDescent="0.35">
      <c r="A15" s="14" t="s">
        <v>37</v>
      </c>
      <c r="B15" s="14"/>
      <c r="C15" s="14"/>
      <c r="D15" s="14"/>
      <c r="E15" s="14"/>
    </row>
    <row r="16" spans="1:5" thickBot="1" x14ac:dyDescent="0.35">
      <c r="A16" s="15" t="s">
        <v>8</v>
      </c>
      <c r="B16" s="16"/>
      <c r="C16" s="17">
        <f>9*POWER(10,9)</f>
        <v>9000000000</v>
      </c>
      <c r="D16" s="14"/>
      <c r="E16" s="14"/>
    </row>
    <row r="17" spans="1:5" ht="14.45" x14ac:dyDescent="0.3">
      <c r="A17" s="18" t="s">
        <v>11</v>
      </c>
      <c r="B17" s="19"/>
      <c r="C17" s="20">
        <f>C12-C9</f>
        <v>2</v>
      </c>
      <c r="D17" s="14"/>
      <c r="E17" s="14"/>
    </row>
    <row r="18" spans="1:5" ht="14.45" x14ac:dyDescent="0.3">
      <c r="A18" s="21" t="s">
        <v>12</v>
      </c>
      <c r="B18" s="22"/>
      <c r="C18" s="23">
        <f>D12-D9</f>
        <v>2</v>
      </c>
      <c r="D18" s="14"/>
      <c r="E18" s="14"/>
    </row>
    <row r="19" spans="1:5" x14ac:dyDescent="0.25">
      <c r="A19" s="21" t="s">
        <v>13</v>
      </c>
      <c r="B19" s="22"/>
      <c r="C19" s="23">
        <f>C12-C10</f>
        <v>2</v>
      </c>
      <c r="D19" s="14"/>
      <c r="E19" s="14"/>
    </row>
    <row r="20" spans="1:5" x14ac:dyDescent="0.25">
      <c r="A20" s="21" t="s">
        <v>14</v>
      </c>
      <c r="B20" s="22"/>
      <c r="C20" s="23">
        <f>D12-D10</f>
        <v>-2</v>
      </c>
      <c r="D20" s="14"/>
      <c r="E20" s="14"/>
    </row>
    <row r="21" spans="1:5" x14ac:dyDescent="0.25">
      <c r="A21" s="21" t="s">
        <v>44</v>
      </c>
      <c r="B21" s="22"/>
      <c r="C21" s="23">
        <f>C12-C11</f>
        <v>2</v>
      </c>
      <c r="D21" s="14"/>
      <c r="E21" s="14"/>
    </row>
    <row r="22" spans="1:5" ht="15.75" thickBot="1" x14ac:dyDescent="0.3">
      <c r="A22" s="21" t="s">
        <v>45</v>
      </c>
      <c r="B22" s="22"/>
      <c r="C22" s="23">
        <f>D12-D11</f>
        <v>1</v>
      </c>
      <c r="D22" s="14"/>
      <c r="E22" s="14"/>
    </row>
    <row r="23" spans="1:5" x14ac:dyDescent="0.25">
      <c r="A23" s="18" t="s">
        <v>4</v>
      </c>
      <c r="B23" s="19"/>
      <c r="C23" s="20">
        <f>SQRT(POWER(C17,2)+POWER(C18,2))</f>
        <v>2.8284271247461903</v>
      </c>
      <c r="D23" s="14"/>
      <c r="E23" s="14"/>
    </row>
    <row r="24" spans="1:5" x14ac:dyDescent="0.25">
      <c r="A24" s="21" t="s">
        <v>5</v>
      </c>
      <c r="B24" s="22"/>
      <c r="C24" s="23">
        <f>SQRT(POWER(C19,2)+POWER(C20,2))</f>
        <v>2.8284271247461903</v>
      </c>
      <c r="D24" s="14"/>
      <c r="E24" s="14"/>
    </row>
    <row r="25" spans="1:5" x14ac:dyDescent="0.25">
      <c r="A25" s="21" t="s">
        <v>46</v>
      </c>
      <c r="B25" s="22"/>
      <c r="C25" s="23">
        <f>SQRT(POWER(C21,2)+POWER(C22,2))</f>
        <v>2.2360679774997898</v>
      </c>
      <c r="D25" s="14"/>
      <c r="E25" s="14"/>
    </row>
    <row r="26" spans="1:5" x14ac:dyDescent="0.25">
      <c r="A26" s="21" t="s">
        <v>9</v>
      </c>
      <c r="B26" s="22"/>
      <c r="C26" s="23">
        <f>IF(C17=0,IF(C18&gt;0,PI()/2,3*PI()/2),IF(C17&lt;0,PI()+ATAN(C18/C17),IF(C18&lt;0,2*PI()+ATAN(C18/C17),ATAN(C18/C17))))</f>
        <v>0.78539816339744828</v>
      </c>
      <c r="D26" s="14"/>
      <c r="E26" s="14"/>
    </row>
    <row r="27" spans="1:5" x14ac:dyDescent="0.25">
      <c r="A27" s="21" t="s">
        <v>10</v>
      </c>
      <c r="B27" s="22"/>
      <c r="C27" s="23">
        <f>IF(C19=0,IF(C20&gt;0,PI()/2,3*PI()/2),IF(C19&lt;0,PI()+ATAN(C20/C19),IF(C20&lt;0,2*PI()+ATAN(C20/C19),ATAN(C20/C19))))</f>
        <v>5.497787143782138</v>
      </c>
      <c r="D27" s="14"/>
      <c r="E27" s="14"/>
    </row>
    <row r="28" spans="1:5" x14ac:dyDescent="0.25">
      <c r="A28" s="21" t="s">
        <v>47</v>
      </c>
      <c r="B28" s="22"/>
      <c r="C28" s="23">
        <f>IF(C21=0,IF(C22&gt;0,PI()/2,3*PI()/2),IF(C21&lt;0,PI()+ATAN(C22/C21),IF(C22&lt;0,2*PI()+ATAN(C22/C21),ATAN(C22/C21))))</f>
        <v>0.46364760900080609</v>
      </c>
      <c r="D28" s="14"/>
      <c r="E28" s="14"/>
    </row>
    <row r="29" spans="1:5" x14ac:dyDescent="0.25">
      <c r="A29" s="21" t="s">
        <v>24</v>
      </c>
      <c r="B29" s="22"/>
      <c r="C29" s="23">
        <f>B9*POWER(10,-6)</f>
        <v>1.9999999999999999E-6</v>
      </c>
      <c r="D29" s="14"/>
      <c r="E29" s="14"/>
    </row>
    <row r="30" spans="1:5" x14ac:dyDescent="0.25">
      <c r="A30" s="21" t="s">
        <v>23</v>
      </c>
      <c r="B30" s="22"/>
      <c r="C30" s="23">
        <f>B10*POWER(10,-6)</f>
        <v>-1.9999999999999999E-6</v>
      </c>
      <c r="D30" s="14"/>
      <c r="E30" s="14"/>
    </row>
    <row r="31" spans="1:5" ht="15.75" thickBot="1" x14ac:dyDescent="0.3">
      <c r="A31" s="21" t="s">
        <v>48</v>
      </c>
      <c r="B31" s="22"/>
      <c r="C31" s="23">
        <f>B11*POWER(10,-6)</f>
        <v>0</v>
      </c>
      <c r="D31" s="14"/>
      <c r="E31" s="14"/>
    </row>
    <row r="32" spans="1:5" x14ac:dyDescent="0.25">
      <c r="A32" s="18" t="s">
        <v>25</v>
      </c>
      <c r="B32" s="19"/>
      <c r="C32" s="20"/>
      <c r="D32" s="14"/>
      <c r="E32" s="14"/>
    </row>
    <row r="33" spans="1:5" ht="14.45" x14ac:dyDescent="0.3">
      <c r="A33" s="21" t="s">
        <v>17</v>
      </c>
      <c r="B33" s="22"/>
      <c r="C33" s="23">
        <f>C16*C29/(1000*POWER(C23,2))</f>
        <v>2.2499999999999996</v>
      </c>
      <c r="D33" s="14"/>
      <c r="E33" s="14"/>
    </row>
    <row r="34" spans="1:5" ht="14.45" x14ac:dyDescent="0.3">
      <c r="A34" s="21" t="s">
        <v>18</v>
      </c>
      <c r="B34" s="22"/>
      <c r="C34" s="23">
        <f>C33*COS(C26)</f>
        <v>1.5909902576697317</v>
      </c>
      <c r="D34" s="14"/>
      <c r="E34" s="14"/>
    </row>
    <row r="35" spans="1:5" thickBot="1" x14ac:dyDescent="0.35">
      <c r="A35" s="21" t="s">
        <v>19</v>
      </c>
      <c r="B35" s="22"/>
      <c r="C35" s="23">
        <f>C33*SIN(C26)</f>
        <v>1.5909902576697315</v>
      </c>
      <c r="D35" s="14"/>
      <c r="E35" s="14"/>
    </row>
    <row r="36" spans="1:5" ht="15.75" thickTop="1" x14ac:dyDescent="0.25">
      <c r="A36" s="21" t="s">
        <v>20</v>
      </c>
      <c r="B36" s="22"/>
      <c r="C36" s="22">
        <f>C16*C30/(1000*POWER(C24,2))</f>
        <v>-2.2499999999999996</v>
      </c>
      <c r="D36" s="25" t="s">
        <v>36</v>
      </c>
      <c r="E36" s="26"/>
    </row>
    <row r="37" spans="1:5" x14ac:dyDescent="0.25">
      <c r="A37" s="21" t="s">
        <v>21</v>
      </c>
      <c r="B37" s="22"/>
      <c r="C37" s="22">
        <f>C36*COS(C27)</f>
        <v>-1.5909902576697312</v>
      </c>
      <c r="D37" s="27" t="s">
        <v>34</v>
      </c>
      <c r="E37" s="28">
        <f>C34+C37+C40</f>
        <v>4.4408920985006262E-16</v>
      </c>
    </row>
    <row r="38" spans="1:5" ht="15.75" thickBot="1" x14ac:dyDescent="0.3">
      <c r="A38" s="21" t="s">
        <v>22</v>
      </c>
      <c r="B38" s="22"/>
      <c r="C38" s="28">
        <f>C36*SIN(C27)</f>
        <v>1.5909902576697319</v>
      </c>
      <c r="D38" s="29" t="s">
        <v>35</v>
      </c>
      <c r="E38" s="30">
        <f>C35+C38+C41</f>
        <v>3.1819805153394634</v>
      </c>
    </row>
    <row r="39" spans="1:5" ht="15.75" thickTop="1" x14ac:dyDescent="0.25">
      <c r="A39" s="21" t="s">
        <v>49</v>
      </c>
      <c r="B39" s="22"/>
      <c r="C39" s="23">
        <f>C16*C31/(1000*POWER(C25,2))</f>
        <v>0</v>
      </c>
      <c r="D39" s="22"/>
      <c r="E39" s="22"/>
    </row>
    <row r="40" spans="1:5" x14ac:dyDescent="0.25">
      <c r="A40" s="21" t="s">
        <v>50</v>
      </c>
      <c r="B40" s="22"/>
      <c r="C40" s="23">
        <f>C39*COS(C28)</f>
        <v>0</v>
      </c>
      <c r="D40" s="22"/>
      <c r="E40" s="22"/>
    </row>
    <row r="41" spans="1:5" ht="15.75" thickBot="1" x14ac:dyDescent="0.3">
      <c r="A41" s="21" t="s">
        <v>51</v>
      </c>
      <c r="B41" s="22"/>
      <c r="C41" s="24">
        <f>C39*SIN(C28)</f>
        <v>0</v>
      </c>
      <c r="D41" s="22"/>
      <c r="E41" s="22"/>
    </row>
    <row r="42" spans="1:5" x14ac:dyDescent="0.25">
      <c r="A42" s="18" t="s">
        <v>26</v>
      </c>
      <c r="B42" s="19"/>
      <c r="C42" s="20"/>
      <c r="D42" s="14"/>
      <c r="E42" s="14"/>
    </row>
    <row r="43" spans="1:5" x14ac:dyDescent="0.25">
      <c r="A43" s="21" t="s">
        <v>27</v>
      </c>
      <c r="B43" s="22" t="s">
        <v>30</v>
      </c>
      <c r="C43" s="23">
        <f>C12+C34</f>
        <v>4.5909902576697315</v>
      </c>
      <c r="D43" s="14"/>
      <c r="E43" s="14"/>
    </row>
    <row r="44" spans="1:5" x14ac:dyDescent="0.25">
      <c r="A44" s="21" t="s">
        <v>27</v>
      </c>
      <c r="B44" s="22" t="s">
        <v>31</v>
      </c>
      <c r="C44" s="23">
        <f>D12+C35</f>
        <v>4.5909902576697315</v>
      </c>
      <c r="D44" s="14"/>
      <c r="E44" s="14"/>
    </row>
    <row r="45" spans="1:5" x14ac:dyDescent="0.25">
      <c r="A45" s="21" t="s">
        <v>32</v>
      </c>
      <c r="B45" s="22" t="s">
        <v>30</v>
      </c>
      <c r="C45" s="23">
        <f>C12+C37</f>
        <v>1.4090097423302688</v>
      </c>
      <c r="D45" s="14"/>
      <c r="E45" s="14"/>
    </row>
    <row r="46" spans="1:5" x14ac:dyDescent="0.25">
      <c r="A46" s="21" t="s">
        <v>32</v>
      </c>
      <c r="B46" s="31" t="s">
        <v>31</v>
      </c>
      <c r="C46" s="23">
        <f>D12+C38</f>
        <v>4.5909902576697323</v>
      </c>
      <c r="D46" s="14"/>
      <c r="E46" s="14"/>
    </row>
    <row r="47" spans="1:5" x14ac:dyDescent="0.25">
      <c r="A47" s="32" t="s">
        <v>52</v>
      </c>
      <c r="B47" s="31" t="s">
        <v>28</v>
      </c>
      <c r="C47" s="23">
        <f>C12+C40</f>
        <v>3</v>
      </c>
      <c r="D47" s="14"/>
      <c r="E47" s="14"/>
    </row>
    <row r="48" spans="1:5" x14ac:dyDescent="0.25">
      <c r="A48" s="32" t="s">
        <v>52</v>
      </c>
      <c r="B48" s="22" t="s">
        <v>29</v>
      </c>
      <c r="C48" s="23">
        <f>D12+C41</f>
        <v>3</v>
      </c>
      <c r="D48" s="14"/>
      <c r="E48" s="14"/>
    </row>
    <row r="49" spans="1:3" x14ac:dyDescent="0.25">
      <c r="A49" s="34" t="s">
        <v>33</v>
      </c>
      <c r="B49" s="34" t="s">
        <v>28</v>
      </c>
      <c r="C49" s="35">
        <f>C12+C34+C37+C40</f>
        <v>3</v>
      </c>
    </row>
    <row r="50" spans="1:3" ht="15.75" thickBot="1" x14ac:dyDescent="0.3">
      <c r="A50" s="36" t="s">
        <v>33</v>
      </c>
      <c r="B50" s="36" t="s">
        <v>29</v>
      </c>
      <c r="C50" s="37">
        <f>D12+C35+C38+C41</f>
        <v>6.1819805153394629</v>
      </c>
    </row>
    <row r="52" spans="1:3" x14ac:dyDescent="0.25">
      <c r="C52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Más Estellés</dc:creator>
  <cp:lastModifiedBy>Usuario de Windows</cp:lastModifiedBy>
  <dcterms:created xsi:type="dcterms:W3CDTF">2013-09-16T10:05:48Z</dcterms:created>
  <dcterms:modified xsi:type="dcterms:W3CDTF">2018-09-12T18:55:00Z</dcterms:modified>
</cp:coreProperties>
</file>