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25" i="1" l="1"/>
  <c r="C24" i="1"/>
  <c r="C19" i="1" l="1"/>
  <c r="C18" i="1"/>
  <c r="C23" i="1" s="1"/>
  <c r="C17" i="1"/>
  <c r="C16" i="1"/>
  <c r="C22" i="1" s="1"/>
  <c r="C15" i="1"/>
  <c r="C21" i="1" l="1"/>
  <c r="C20" i="1"/>
  <c r="C27" i="1" l="1"/>
  <c r="C29" i="1" s="1"/>
  <c r="C30" i="1"/>
  <c r="C32" i="1" s="1"/>
  <c r="C37" i="1" s="1"/>
  <c r="C28" i="1"/>
  <c r="C31" i="1" l="1"/>
  <c r="C36" i="1" s="1"/>
  <c r="E32" i="1"/>
  <c r="C39" i="1"/>
  <c r="C35" i="1"/>
  <c r="C34" i="1"/>
  <c r="C38" i="1" l="1"/>
  <c r="E31" i="1"/>
</calcChain>
</file>

<file path=xl/sharedStrings.xml><?xml version="1.0" encoding="utf-8"?>
<sst xmlns="http://schemas.openxmlformats.org/spreadsheetml/2006/main" count="48" uniqueCount="43">
  <si>
    <t>Q1</t>
  </si>
  <si>
    <t>Q2</t>
  </si>
  <si>
    <r>
      <t>Magnitude (</t>
    </r>
    <r>
      <rPr>
        <sz val="11"/>
        <color theme="1"/>
        <rFont val="Calibri"/>
        <family val="2"/>
      </rPr>
      <t>μC)</t>
    </r>
  </si>
  <si>
    <t>DATA OF PROBLEM</t>
  </si>
  <si>
    <t>Distance from Q1 to P</t>
  </si>
  <si>
    <t>Distance from Q2 to P</t>
  </si>
  <si>
    <t>X (m)</t>
  </si>
  <si>
    <t>Y (m)</t>
  </si>
  <si>
    <t>k</t>
  </si>
  <si>
    <t>Angulo 1P con X</t>
  </si>
  <si>
    <t>Angulo 2P con X</t>
  </si>
  <si>
    <t>XP-X1</t>
  </si>
  <si>
    <t>YP-Y1</t>
  </si>
  <si>
    <t>XP-X2</t>
  </si>
  <si>
    <t>YP-Y2</t>
  </si>
  <si>
    <t>P</t>
  </si>
  <si>
    <t>P is the point where electric field must be computed</t>
  </si>
  <si>
    <t>E1P</t>
  </si>
  <si>
    <t>E1PX</t>
  </si>
  <si>
    <t>E1PY</t>
  </si>
  <si>
    <t>E2P</t>
  </si>
  <si>
    <t>E2PX</t>
  </si>
  <si>
    <t>E2PY</t>
  </si>
  <si>
    <t>Q2 (C)</t>
  </si>
  <si>
    <t>Q1 (C)</t>
  </si>
  <si>
    <t>Magnitudes of E are given in KN/C</t>
  </si>
  <si>
    <t>Ending of E (only for drawing)</t>
  </si>
  <si>
    <t>E1</t>
  </si>
  <si>
    <t>X</t>
  </si>
  <si>
    <t>Y</t>
  </si>
  <si>
    <t>PX</t>
  </si>
  <si>
    <t>PY</t>
  </si>
  <si>
    <t>E2</t>
  </si>
  <si>
    <t>EP</t>
  </si>
  <si>
    <t>EPX</t>
  </si>
  <si>
    <t>EPY</t>
  </si>
  <si>
    <t>resulting EP</t>
  </si>
  <si>
    <t>Computations and results</t>
  </si>
  <si>
    <t>Spreadsheet to draw the electric field created by two point charges</t>
  </si>
  <si>
    <t>You can change the magnitude of point charges, Q1 and Q2, the points where they are applied, and the point P where the electric field must be computed</t>
  </si>
  <si>
    <t xml:space="preserve">Electric fields due to Q1, Q2 and the resulting electric field EP are drawn </t>
  </si>
  <si>
    <t>You can only modify those cells of DATA PROBLEM. Any other cell souldn't be changed</t>
  </si>
  <si>
    <t>By Jorge Más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</si>
</sst>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Fill="1" applyBorder="1"/>
    <xf numFmtId="0" fontId="0" fillId="0" borderId="12" xfId="0" applyBorder="1"/>
    <xf numFmtId="0" fontId="0" fillId="0" borderId="13" xfId="0" applyBorder="1"/>
    <xf numFmtId="0" fontId="0" fillId="0" borderId="0" xfId="0" applyProtection="1"/>
    <xf numFmtId="0" fontId="0" fillId="0" borderId="12" xfId="0" applyBorder="1" applyProtection="1"/>
    <xf numFmtId="0" fontId="0" fillId="0" borderId="22" xfId="0" applyBorder="1" applyProtection="1"/>
    <xf numFmtId="0" fontId="0" fillId="0" borderId="2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0" xfId="0" applyBorder="1" applyProtection="1"/>
    <xf numFmtId="0" fontId="0" fillId="0" borderId="18" xfId="0" applyBorder="1" applyProtection="1"/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24" xfId="0" applyBorder="1" applyProtection="1"/>
    <xf numFmtId="0" fontId="0" fillId="0" borderId="25" xfId="0" applyBorder="1" applyProtection="1"/>
    <xf numFmtId="0" fontId="0" fillId="0" borderId="26" xfId="0" applyBorder="1" applyProtection="1"/>
    <xf numFmtId="0" fontId="0" fillId="0" borderId="27" xfId="0" applyBorder="1" applyProtection="1"/>
    <xf numFmtId="0" fontId="0" fillId="0" borderId="28" xfId="0" applyBorder="1" applyProtection="1"/>
    <xf numFmtId="0" fontId="0" fillId="0" borderId="29" xfId="0" applyBorder="1" applyProtection="1"/>
    <xf numFmtId="0" fontId="0" fillId="0" borderId="0" xfId="0" applyFill="1" applyBorder="1" applyProtection="1"/>
    <xf numFmtId="0" fontId="0" fillId="0" borderId="17" xfId="0" applyFill="1" applyBorder="1" applyProtection="1"/>
    <xf numFmtId="0" fontId="0" fillId="0" borderId="19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Hoja1!$B$9</c:f>
              <c:strCache>
                <c:ptCount val="1"/>
                <c:pt idx="0">
                  <c:v>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0070C0"/>
              </a:solidFill>
            </c:spPr>
          </c:marke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Hoja1!$C$9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Hoja1!$D$9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Hoja1!$B$10</c:f>
              <c:strCache>
                <c:ptCount val="1"/>
                <c:pt idx="0">
                  <c:v>-2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C00000"/>
              </a:solidFill>
            </c:spPr>
          </c:marke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Hoja1!$C$10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Hoja1!$D$10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Hoja1!$A$11</c:f>
              <c:strCache>
                <c:ptCount val="1"/>
                <c:pt idx="0">
                  <c:v>P</c:v>
                </c:pt>
              </c:strCache>
            </c:strRef>
          </c:tx>
          <c:spPr>
            <a:ln w="12700">
              <a:noFill/>
            </a:ln>
          </c:spPr>
          <c:marker>
            <c:symbol val="circle"/>
            <c:size val="4"/>
            <c:spPr>
              <a:noFill/>
              <a:ln w="19050"/>
            </c:spPr>
          </c:marker>
          <c:dLbls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Hoja1!$C$11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Hoja1!$D$11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Hoja1!$A$34</c:f>
              <c:strCache>
                <c:ptCount val="1"/>
                <c:pt idx="0">
                  <c:v>E1</c:v>
                </c:pt>
              </c:strCache>
            </c:strRef>
          </c:tx>
          <c:spPr>
            <a:ln w="19050">
              <a:solidFill>
                <a:srgbClr val="0070C0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</c:dLbl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(Hoja1!$C$11,Hoja1!$C$34)</c:f>
              <c:numCache>
                <c:formatCode>General</c:formatCode>
                <c:ptCount val="2"/>
                <c:pt idx="0">
                  <c:v>3</c:v>
                </c:pt>
                <c:pt idx="1">
                  <c:v>4.5909902576697315</c:v>
                </c:pt>
              </c:numCache>
            </c:numRef>
          </c:xVal>
          <c:yVal>
            <c:numRef>
              <c:f>(Hoja1!$D$11,Hoja1!$C$35)</c:f>
              <c:numCache>
                <c:formatCode>General</c:formatCode>
                <c:ptCount val="2"/>
                <c:pt idx="0">
                  <c:v>3</c:v>
                </c:pt>
                <c:pt idx="1">
                  <c:v>4.5909902576697315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Hoja1!$A$36</c:f>
              <c:strCache>
                <c:ptCount val="1"/>
                <c:pt idx="0">
                  <c:v>E2</c:v>
                </c:pt>
              </c:strCache>
            </c:strRef>
          </c:tx>
          <c:spPr>
            <a:ln w="19050">
              <a:solidFill>
                <a:srgbClr val="C00000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</c:dLbl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(Hoja1!$C$11,Hoja1!$C$36)</c:f>
              <c:numCache>
                <c:formatCode>General</c:formatCode>
                <c:ptCount val="2"/>
                <c:pt idx="0">
                  <c:v>3</c:v>
                </c:pt>
                <c:pt idx="1">
                  <c:v>1.4090097423302688</c:v>
                </c:pt>
              </c:numCache>
            </c:numRef>
          </c:xVal>
          <c:yVal>
            <c:numRef>
              <c:f>(Hoja1!$D$11,Hoja1!$C$37)</c:f>
              <c:numCache>
                <c:formatCode>General</c:formatCode>
                <c:ptCount val="2"/>
                <c:pt idx="0">
                  <c:v>3</c:v>
                </c:pt>
                <c:pt idx="1">
                  <c:v>4.5909902576697323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Hoja1!$A$38</c:f>
              <c:strCache>
                <c:ptCount val="1"/>
                <c:pt idx="0">
                  <c:v>EP</c:v>
                </c:pt>
              </c:strCache>
            </c:strRef>
          </c:tx>
          <c:spPr>
            <a:ln w="34925">
              <a:solidFill>
                <a:schemeClr val="accent3">
                  <a:lumMod val="75000"/>
                </a:schemeClr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delete val="1"/>
            </c:dLbl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(Hoja1!$C$11,Hoja1!$C$38)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xVal>
          <c:yVal>
            <c:numRef>
              <c:f>(Hoja1!$D$11,Hoja1!$C$39)</c:f>
              <c:numCache>
                <c:formatCode>General</c:formatCode>
                <c:ptCount val="2"/>
                <c:pt idx="0">
                  <c:v>3</c:v>
                </c:pt>
                <c:pt idx="1">
                  <c:v>6.1819805153394629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84896"/>
        <c:axId val="75185472"/>
      </c:scatterChart>
      <c:valAx>
        <c:axId val="75184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Position</a:t>
                </a:r>
                <a:r>
                  <a:rPr lang="es-ES" baseline="0"/>
                  <a:t> (m) or E (KN/C)</a:t>
                </a:r>
                <a:endParaRPr lang="es-E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185472"/>
        <c:crosses val="autoZero"/>
        <c:crossBetween val="midCat"/>
      </c:valAx>
      <c:valAx>
        <c:axId val="75185472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Position (m) or E (KN/C)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1848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4</xdr:row>
      <xdr:rowOff>95250</xdr:rowOff>
    </xdr:from>
    <xdr:to>
      <xdr:col>11</xdr:col>
      <xdr:colOff>617220</xdr:colOff>
      <xdr:row>22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F39" sqref="F39"/>
    </sheetView>
  </sheetViews>
  <sheetFormatPr baseColWidth="10" defaultRowHeight="14.4" x14ac:dyDescent="0.3"/>
  <cols>
    <col min="2" max="2" width="13" customWidth="1"/>
    <col min="3" max="3" width="12" bestFit="1" customWidth="1"/>
  </cols>
  <sheetData>
    <row r="1" spans="1:5" x14ac:dyDescent="0.3">
      <c r="A1" t="s">
        <v>38</v>
      </c>
    </row>
    <row r="2" spans="1:5" x14ac:dyDescent="0.3">
      <c r="A2" t="s">
        <v>41</v>
      </c>
    </row>
    <row r="3" spans="1:5" x14ac:dyDescent="0.3">
      <c r="A3" t="s">
        <v>39</v>
      </c>
    </row>
    <row r="4" spans="1:5" x14ac:dyDescent="0.3">
      <c r="A4" t="s">
        <v>40</v>
      </c>
    </row>
    <row r="7" spans="1:5" ht="15" thickBot="1" x14ac:dyDescent="0.35">
      <c r="A7" t="s">
        <v>3</v>
      </c>
    </row>
    <row r="8" spans="1:5" x14ac:dyDescent="0.3">
      <c r="A8" s="1"/>
      <c r="B8" s="2" t="s">
        <v>2</v>
      </c>
      <c r="C8" s="3" t="s">
        <v>6</v>
      </c>
      <c r="D8" s="4" t="s">
        <v>7</v>
      </c>
    </row>
    <row r="9" spans="1:5" x14ac:dyDescent="0.3">
      <c r="A9" s="5" t="s">
        <v>0</v>
      </c>
      <c r="B9" s="6">
        <v>2</v>
      </c>
      <c r="C9" s="6">
        <v>1</v>
      </c>
      <c r="D9" s="7">
        <v>1</v>
      </c>
    </row>
    <row r="10" spans="1:5" ht="15" thickBot="1" x14ac:dyDescent="0.35">
      <c r="A10" s="8" t="s">
        <v>1</v>
      </c>
      <c r="B10" s="9">
        <v>-2</v>
      </c>
      <c r="C10" s="9">
        <v>1</v>
      </c>
      <c r="D10" s="10">
        <v>5</v>
      </c>
    </row>
    <row r="11" spans="1:5" ht="15" thickBot="1" x14ac:dyDescent="0.35">
      <c r="A11" s="14" t="s">
        <v>15</v>
      </c>
      <c r="B11" s="15"/>
      <c r="C11" s="11">
        <v>3</v>
      </c>
      <c r="D11" s="12">
        <v>3</v>
      </c>
    </row>
    <row r="12" spans="1:5" x14ac:dyDescent="0.3">
      <c r="A12" s="13" t="s">
        <v>16</v>
      </c>
    </row>
    <row r="14" spans="1:5" ht="15" thickBot="1" x14ac:dyDescent="0.35">
      <c r="A14" s="16" t="s">
        <v>37</v>
      </c>
      <c r="B14" s="16"/>
      <c r="C14" s="16"/>
      <c r="D14" s="16"/>
      <c r="E14" s="16"/>
    </row>
    <row r="15" spans="1:5" ht="15" thickBot="1" x14ac:dyDescent="0.35">
      <c r="A15" s="17" t="s">
        <v>8</v>
      </c>
      <c r="B15" s="18"/>
      <c r="C15" s="19">
        <f>9*POWER(10,9)</f>
        <v>9000000000</v>
      </c>
      <c r="D15" s="16"/>
      <c r="E15" s="16"/>
    </row>
    <row r="16" spans="1:5" x14ac:dyDescent="0.3">
      <c r="A16" s="20" t="s">
        <v>11</v>
      </c>
      <c r="B16" s="21"/>
      <c r="C16" s="22">
        <f>C11-C9</f>
        <v>2</v>
      </c>
      <c r="D16" s="16"/>
      <c r="E16" s="16"/>
    </row>
    <row r="17" spans="1:5" x14ac:dyDescent="0.3">
      <c r="A17" s="23" t="s">
        <v>12</v>
      </c>
      <c r="B17" s="24"/>
      <c r="C17" s="25">
        <f>D11-D9</f>
        <v>2</v>
      </c>
      <c r="D17" s="16"/>
      <c r="E17" s="16"/>
    </row>
    <row r="18" spans="1:5" x14ac:dyDescent="0.3">
      <c r="A18" s="23" t="s">
        <v>13</v>
      </c>
      <c r="B18" s="24"/>
      <c r="C18" s="25">
        <f>C11-C10</f>
        <v>2</v>
      </c>
      <c r="D18" s="16"/>
      <c r="E18" s="16"/>
    </row>
    <row r="19" spans="1:5" ht="15" thickBot="1" x14ac:dyDescent="0.35">
      <c r="A19" s="26" t="s">
        <v>14</v>
      </c>
      <c r="B19" s="27"/>
      <c r="C19" s="28">
        <f>D11-D10</f>
        <v>-2</v>
      </c>
      <c r="D19" s="16"/>
      <c r="E19" s="16"/>
    </row>
    <row r="20" spans="1:5" x14ac:dyDescent="0.3">
      <c r="A20" s="20" t="s">
        <v>4</v>
      </c>
      <c r="B20" s="21"/>
      <c r="C20" s="22">
        <f>SQRT(POWER(C16,2)+POWER(C17,2))</f>
        <v>2.8284271247461903</v>
      </c>
      <c r="D20" s="16"/>
      <c r="E20" s="16"/>
    </row>
    <row r="21" spans="1:5" x14ac:dyDescent="0.3">
      <c r="A21" s="23" t="s">
        <v>5</v>
      </c>
      <c r="B21" s="24"/>
      <c r="C21" s="25">
        <f>SQRT(POWER(C18,2)+POWER(C19,2))</f>
        <v>2.8284271247461903</v>
      </c>
      <c r="D21" s="16"/>
      <c r="E21" s="16"/>
    </row>
    <row r="22" spans="1:5" x14ac:dyDescent="0.3">
      <c r="A22" s="23" t="s">
        <v>9</v>
      </c>
      <c r="B22" s="24"/>
      <c r="C22" s="25">
        <f>IF(C16=0,IF(C17&gt;0,PI()/2,3*PI()/2),IF(C16&lt;0,PI()+ATAN(C17/C16),IF(C17&lt;0,2*PI()+ATAN(C17/C16),ATAN(C17/C16))))</f>
        <v>0.78539816339744828</v>
      </c>
      <c r="D22" s="16"/>
      <c r="E22" s="16"/>
    </row>
    <row r="23" spans="1:5" x14ac:dyDescent="0.3">
      <c r="A23" s="23" t="s">
        <v>10</v>
      </c>
      <c r="B23" s="24"/>
      <c r="C23" s="25">
        <f>IF(C18=0,IF(C19&gt;0,PI()/2,3*PI()/2),IF(C18&lt;0,PI()+ATAN(C19/C18),IF(C19&lt;0,2*PI()+ATAN(C19/C18),ATAN(C19/C18))))</f>
        <v>5.497787143782138</v>
      </c>
      <c r="D23" s="16"/>
      <c r="E23" s="16"/>
    </row>
    <row r="24" spans="1:5" x14ac:dyDescent="0.3">
      <c r="A24" s="23" t="s">
        <v>24</v>
      </c>
      <c r="B24" s="24"/>
      <c r="C24" s="25">
        <f>B9*POWER(10,-6)</f>
        <v>1.9999999999999999E-6</v>
      </c>
      <c r="D24" s="16"/>
      <c r="E24" s="16"/>
    </row>
    <row r="25" spans="1:5" ht="15" thickBot="1" x14ac:dyDescent="0.35">
      <c r="A25" s="26" t="s">
        <v>23</v>
      </c>
      <c r="B25" s="27"/>
      <c r="C25" s="28">
        <f>B10*POWER(10,-6)</f>
        <v>-1.9999999999999999E-6</v>
      </c>
      <c r="D25" s="16"/>
      <c r="E25" s="16"/>
    </row>
    <row r="26" spans="1:5" x14ac:dyDescent="0.3">
      <c r="A26" s="20" t="s">
        <v>25</v>
      </c>
      <c r="B26" s="21"/>
      <c r="C26" s="22"/>
      <c r="D26" s="16"/>
      <c r="E26" s="16"/>
    </row>
    <row r="27" spans="1:5" x14ac:dyDescent="0.3">
      <c r="A27" s="23" t="s">
        <v>17</v>
      </c>
      <c r="B27" s="24"/>
      <c r="C27" s="25">
        <f>C15*C24/(1000*POWER(C20,2))</f>
        <v>2.2499999999999996</v>
      </c>
      <c r="D27" s="16"/>
      <c r="E27" s="16"/>
    </row>
    <row r="28" spans="1:5" x14ac:dyDescent="0.3">
      <c r="A28" s="23" t="s">
        <v>18</v>
      </c>
      <c r="B28" s="24"/>
      <c r="C28" s="25">
        <f>C27*COS(C22)</f>
        <v>1.5909902576697317</v>
      </c>
      <c r="D28" s="16"/>
      <c r="E28" s="16"/>
    </row>
    <row r="29" spans="1:5" ht="15" thickBot="1" x14ac:dyDescent="0.35">
      <c r="A29" s="23" t="s">
        <v>19</v>
      </c>
      <c r="B29" s="24"/>
      <c r="C29" s="25">
        <f>C27*SIN(C22)</f>
        <v>1.5909902576697315</v>
      </c>
      <c r="D29" s="16"/>
      <c r="E29" s="16"/>
    </row>
    <row r="30" spans="1:5" ht="15" thickTop="1" x14ac:dyDescent="0.3">
      <c r="A30" s="23" t="s">
        <v>20</v>
      </c>
      <c r="B30" s="24"/>
      <c r="C30" s="24">
        <f>C15*C25/(1000*POWER(C21,2))</f>
        <v>-2.2499999999999996</v>
      </c>
      <c r="D30" s="29" t="s">
        <v>36</v>
      </c>
      <c r="E30" s="30"/>
    </row>
    <row r="31" spans="1:5" x14ac:dyDescent="0.3">
      <c r="A31" s="23" t="s">
        <v>21</v>
      </c>
      <c r="B31" s="24"/>
      <c r="C31" s="24">
        <f>C30*COS(C23)</f>
        <v>-1.5909902576697312</v>
      </c>
      <c r="D31" s="31" t="s">
        <v>34</v>
      </c>
      <c r="E31" s="32">
        <f>C28+C31</f>
        <v>0</v>
      </c>
    </row>
    <row r="32" spans="1:5" ht="15" thickBot="1" x14ac:dyDescent="0.35">
      <c r="A32" s="26" t="s">
        <v>22</v>
      </c>
      <c r="B32" s="27"/>
      <c r="C32" s="27">
        <f>C30*SIN(C23)</f>
        <v>1.5909902576697319</v>
      </c>
      <c r="D32" s="33" t="s">
        <v>35</v>
      </c>
      <c r="E32" s="34">
        <f>C29+C32</f>
        <v>3.1819805153394634</v>
      </c>
    </row>
    <row r="33" spans="1:5" x14ac:dyDescent="0.3">
      <c r="A33" s="20" t="s">
        <v>26</v>
      </c>
      <c r="B33" s="21"/>
      <c r="C33" s="22"/>
      <c r="D33" s="16"/>
      <c r="E33" s="16"/>
    </row>
    <row r="34" spans="1:5" x14ac:dyDescent="0.3">
      <c r="A34" s="23" t="s">
        <v>27</v>
      </c>
      <c r="B34" s="24" t="s">
        <v>30</v>
      </c>
      <c r="C34" s="25">
        <f>C11+C28</f>
        <v>4.5909902576697315</v>
      </c>
      <c r="D34" s="16"/>
      <c r="E34" s="16"/>
    </row>
    <row r="35" spans="1:5" x14ac:dyDescent="0.3">
      <c r="A35" s="23" t="s">
        <v>27</v>
      </c>
      <c r="B35" s="24" t="s">
        <v>31</v>
      </c>
      <c r="C35" s="25">
        <f>D11+C29</f>
        <v>4.5909902576697315</v>
      </c>
      <c r="D35" s="16"/>
      <c r="E35" s="16"/>
    </row>
    <row r="36" spans="1:5" x14ac:dyDescent="0.3">
      <c r="A36" s="23" t="s">
        <v>32</v>
      </c>
      <c r="B36" s="24" t="s">
        <v>30</v>
      </c>
      <c r="C36" s="25">
        <f>C11+C31</f>
        <v>1.4090097423302688</v>
      </c>
      <c r="D36" s="16"/>
      <c r="E36" s="16"/>
    </row>
    <row r="37" spans="1:5" x14ac:dyDescent="0.3">
      <c r="A37" s="23" t="s">
        <v>32</v>
      </c>
      <c r="B37" s="35" t="s">
        <v>31</v>
      </c>
      <c r="C37" s="25">
        <f>D11+C32</f>
        <v>4.5909902576697323</v>
      </c>
      <c r="D37" s="16"/>
      <c r="E37" s="16"/>
    </row>
    <row r="38" spans="1:5" x14ac:dyDescent="0.3">
      <c r="A38" s="36" t="s">
        <v>33</v>
      </c>
      <c r="B38" s="35" t="s">
        <v>28</v>
      </c>
      <c r="C38" s="25">
        <f>C11+C28+C31</f>
        <v>3</v>
      </c>
      <c r="D38" s="16"/>
      <c r="E38" s="16"/>
    </row>
    <row r="39" spans="1:5" ht="15" thickBot="1" x14ac:dyDescent="0.35">
      <c r="A39" s="37" t="s">
        <v>33</v>
      </c>
      <c r="B39" s="27" t="s">
        <v>29</v>
      </c>
      <c r="C39" s="28">
        <f>D11+C29+C32</f>
        <v>6.1819805153394629</v>
      </c>
      <c r="D39" s="16"/>
      <c r="E39" s="16"/>
    </row>
    <row r="41" spans="1:5" x14ac:dyDescent="0.3">
      <c r="C41" t="s">
        <v>42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Más Estellés</dc:creator>
  <cp:lastModifiedBy>Jorge Más Estellés</cp:lastModifiedBy>
  <dcterms:created xsi:type="dcterms:W3CDTF">2013-09-16T10:05:48Z</dcterms:created>
  <dcterms:modified xsi:type="dcterms:W3CDTF">2013-09-19T12:07:50Z</dcterms:modified>
</cp:coreProperties>
</file>